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dael/Dropbox/3 - U/RECHERCHE/ARTICLES/SOUMISSION/cfDNA desmoid/Annals of oncology/Supplementary data/"/>
    </mc:Choice>
  </mc:AlternateContent>
  <bookViews>
    <workbookView xWindow="0" yWindow="460" windowWidth="28800" windowHeight="16320"/>
  </bookViews>
  <sheets>
    <sheet name="Raw data" sheetId="1" r:id="rId1"/>
  </sheets>
  <definedNames>
    <definedName name="__sm_DR_bfb18a80" localSheetId="0">'Raw data'!$A$1:$W$1</definedName>
    <definedName name="__sm_DV_bfb18a80" localSheetId="0">{1;2;"";FALSE}</definedName>
    <definedName name="__sm_VR_3d9bd106" localSheetId="0">'Raw data'!$Q$1</definedName>
    <definedName name="__sm_VR_3d9bd107" localSheetId="0">'Raw data'!$R$1</definedName>
    <definedName name="__sm_VR_87a94c89" localSheetId="0">'Raw data'!$M$1</definedName>
    <definedName name="__sm_VR_87a94c8a" localSheetId="0">'Raw data'!$N$1</definedName>
    <definedName name="__sm_VR_96a94c80" localSheetId="0">'Raw data'!#REF!</definedName>
    <definedName name="__sm_VR_96a94c81" localSheetId="0">'Raw data'!#REF!</definedName>
    <definedName name="__sm_VR_96a94c82" localSheetId="0">'Raw data'!#REF!</definedName>
    <definedName name="__sm_VR_96a94c83" localSheetId="0">'Raw data'!#REF!</definedName>
    <definedName name="__sm_VR_96a94c84" localSheetId="0">'Raw data'!#REF!</definedName>
    <definedName name="__sm_VR_96a94c85" localSheetId="0">'Raw data'!#REF!</definedName>
    <definedName name="__sm_VR_96a94c86" localSheetId="0">'Raw data'!#REF!</definedName>
    <definedName name="__sm_VR_96a94c87" localSheetId="0">'Raw data'!#REF!</definedName>
    <definedName name="__sm_VR_96a94c88" localSheetId="0">'Raw data'!#REF!</definedName>
    <definedName name="__sm_VR_9eb18a86" localSheetId="0">'Raw data'!#REF!</definedName>
    <definedName name="__sm_VR_9eb18a89" localSheetId="0">'Raw data'!$A$1</definedName>
    <definedName name="__sm_VR_9eb18a8a" localSheetId="0">'Raw data'!#REF!</definedName>
    <definedName name="__sm_VR_9eb18a8b" localSheetId="0">'Raw data'!#REF!</definedName>
    <definedName name="__sm_VR_9eb18a8c" localSheetId="0">'Raw data'!#REF!</definedName>
    <definedName name="__sm_VR_9eb18a8d" localSheetId="0">'Raw data'!#REF!</definedName>
    <definedName name="__sm_VR_9eb18a8e" localSheetId="0">'Raw data'!#REF!</definedName>
    <definedName name="__sm_VR_9eb18a8f" localSheetId="0">'Raw data'!#REF!</definedName>
    <definedName name="__sm_VR_9eb18a90" localSheetId="0">'Raw data'!#REF!</definedName>
    <definedName name="__sm_VR_9eb18a91" localSheetId="0">'Raw data'!#REF!</definedName>
    <definedName name="__sm_VR_9eb18a92" localSheetId="0">'Raw data'!#REF!</definedName>
    <definedName name="__sm_VR_9eb18a93" localSheetId="0">'Raw data'!#REF!</definedName>
    <definedName name="__sm_VR_9eb18a94" localSheetId="0">'Raw data'!#REF!</definedName>
    <definedName name="__sm_VR_9eb18a95" localSheetId="0">'Raw data'!$B$1</definedName>
    <definedName name="__sm_VR_9eb18a96" localSheetId="0">'Raw data'!$C$1</definedName>
    <definedName name="__sm_VR_9eb18a97" localSheetId="0">'Raw data'!$D$1</definedName>
    <definedName name="__sm_VR_9eb18a98" localSheetId="0">'Raw data'!$E$1</definedName>
    <definedName name="__sm_VR_9eb18a99" localSheetId="0">'Raw data'!$F$1</definedName>
    <definedName name="__sm_VR_9eb18a9a" localSheetId="0">'Raw data'!$G$1</definedName>
    <definedName name="__sm_VR_9eb18a9b" localSheetId="0">'Raw data'!$H$1</definedName>
    <definedName name="__sm_VR_9eb18a9c" localSheetId="0">'Raw data'!$I$1</definedName>
    <definedName name="__sm_VR_9eb18a9d" localSheetId="0">'Raw data'!$J$1</definedName>
    <definedName name="__sm_VR_9eb18a9e" localSheetId="0">'Raw data'!$K$1</definedName>
    <definedName name="__sm_VR_9eb18a9f" localSheetId="0">'Raw data'!$L$1</definedName>
    <definedName name="__sm_VR_9eb18aa0" localSheetId="0">'Raw data'!$O$1</definedName>
    <definedName name="__sm_VR_9eb18aa1" localSheetId="0">'Raw data'!$P$1</definedName>
    <definedName name="__sm_VR_9eb18aa2" localSheetId="0">'Raw data'!#REF!</definedName>
    <definedName name="__sm_VR_9eb18aa3" localSheetId="0">'Raw data'!#REF!</definedName>
    <definedName name="__sm_VR_9eb18aa4" localSheetId="0">'Raw data'!$S$1</definedName>
    <definedName name="__sm_VR_9eb18aa5" localSheetId="0">'Raw data'!$T$1</definedName>
    <definedName name="__sm_VR_9eb18aa6" localSheetId="0">'Raw data'!$U$1</definedName>
    <definedName name="__sm_VR_9eb18aa7" localSheetId="0">'Raw data'!$V$1</definedName>
    <definedName name="__sm_VR_9eb18aa8" localSheetId="0">'Raw data'!$W$1</definedName>
    <definedName name="__sm_VR_aeb18a81" localSheetId="0">'Raw data'!#REF!</definedName>
    <definedName name="__sm_VR_aeb18a83" localSheetId="0">'Raw data'!#REF!</definedName>
    <definedName name="__sm_VR_aeb18a84" localSheetId="0">'Raw data'!#REF!</definedName>
    <definedName name="__sm_VR_b8219a9" localSheetId="0">'Raw data'!#REF!</definedName>
    <definedName name="__sm_VR_b8219aa" localSheetId="0">'Raw data'!#REF!</definedName>
    <definedName name="__sm_VR_b8219ab" localSheetId="0">'Raw data'!#REF!</definedName>
    <definedName name="__sm_VR_b8219ac" localSheetId="0">'Raw data'!#REF!</definedName>
    <definedName name="__sm_VR_ea85fcae" localSheetId="0">'Raw data'!#REF!</definedName>
    <definedName name="__sm_VR_fa8219ad" localSheetId="0">'Raw data'!#REF!</definedName>
    <definedName name="__sm_VV_3d9bd106" localSheetId="0">{1;134218756}</definedName>
    <definedName name="__sm_VV_3d9bd107" localSheetId="0">{1;134218756}</definedName>
    <definedName name="__sm_VV_87a94c89" localSheetId="0">{1;134218756}</definedName>
    <definedName name="__sm_VV_87a94c8a" localSheetId="0">{1;134218756}</definedName>
    <definedName name="__sm_VV_96a94c80" localSheetId="0">{1;134218756}</definedName>
    <definedName name="__sm_VV_96a94c81" localSheetId="0">{1;134218756}</definedName>
    <definedName name="__sm_VV_96a94c82" localSheetId="0">{1;134218756}</definedName>
    <definedName name="__sm_VV_96a94c83" localSheetId="0">{1;134218756}</definedName>
    <definedName name="__sm_VV_96a94c84" localSheetId="0">{1;134218756}</definedName>
    <definedName name="__sm_VV_96a94c85" localSheetId="0">{1;134218756}</definedName>
    <definedName name="__sm_VV_96a94c86" localSheetId="0">{1;134218756}</definedName>
    <definedName name="__sm_VV_96a94c87" localSheetId="0">{1;134218756}</definedName>
    <definedName name="__sm_VV_96a94c88" localSheetId="0">{1;134218756}</definedName>
    <definedName name="__sm_VV_9eb18a86" localSheetId="0">{1;134218756}</definedName>
    <definedName name="__sm_VV_9eb18a89" localSheetId="0">{1;33554689;"S45F";2;1;"T41A";2;2;"S45P";2;3;"APC";2;4;"wt";2;5;"ND";2;6}</definedName>
    <definedName name="__sm_VV_9eb18a8a" localSheetId="0">{1;134218756}</definedName>
    <definedName name="__sm_VV_9eb18a8b" localSheetId="0">{1;33554689;"Primaire";2;1;"Récidive";2;2}</definedName>
    <definedName name="__sm_VV_9eb18a8c" localSheetId="0">{1;33554689;"Multiple";2;1;"Unique";2;2}</definedName>
    <definedName name="__sm_VV_9eb18a8d" localSheetId="0">{1;134218756}</definedName>
    <definedName name="__sm_VV_9eb18a8e" localSheetId="0">{1;134218756}</definedName>
    <definedName name="__sm_VV_9eb18a8f" localSheetId="0">{1;134218756}</definedName>
    <definedName name="__sm_VV_9eb18a90" localSheetId="0">{1;134218756}</definedName>
    <definedName name="__sm_VV_9eb18a91" localSheetId="0">{1;134218756}</definedName>
    <definedName name="__sm_VV_9eb18a92" localSheetId="0">{1;134218756}</definedName>
    <definedName name="__sm_VV_9eb18a93" localSheetId="0">{1;134218756}</definedName>
    <definedName name="__sm_VV_9eb18a94" localSheetId="0">{1;134218756}</definedName>
    <definedName name="__sm_VV_9eb18a95" localSheetId="0">{1;134218756}</definedName>
    <definedName name="__sm_VV_9eb18a96" localSheetId="0">{1;33554689;"Muté";2;1;"Normal";2;2}</definedName>
    <definedName name="__sm_VV_9eb18a97" localSheetId="0">{1;134218756}</definedName>
    <definedName name="__sm_VV_9eb18a98" localSheetId="0">{1;134218756}</definedName>
    <definedName name="__sm_VV_9eb18a99" localSheetId="0">{1;134218756}</definedName>
    <definedName name="__sm_VV_9eb18a9a" localSheetId="0">{1;134218756}</definedName>
    <definedName name="__sm_VV_9eb18a9b" localSheetId="0">{1;134218756}</definedName>
    <definedName name="__sm_VV_9eb18a9c" localSheetId="0">{1;134218756}</definedName>
    <definedName name="__sm_VV_9eb18a9d" localSheetId="0">{1;134218756}</definedName>
    <definedName name="__sm_VV_9eb18a9e" localSheetId="0">{1;134218756}</definedName>
    <definedName name="__sm_VV_9eb18a9f" localSheetId="0">{1;134218756}</definedName>
    <definedName name="__sm_VV_9eb18aa0" localSheetId="0">{1;134218756}</definedName>
    <definedName name="__sm_VV_9eb18aa1" localSheetId="0">{1;134218756}</definedName>
    <definedName name="__sm_VV_9eb18aa2" localSheetId="0">{1;134218756}</definedName>
    <definedName name="__sm_VV_9eb18aa3" localSheetId="0">{1;134218756}</definedName>
    <definedName name="__sm_VV_9eb18aa4" localSheetId="0">{1;134218756}</definedName>
    <definedName name="__sm_VV_9eb18aa5" localSheetId="0">{1;134218756}</definedName>
    <definedName name="__sm_VV_9eb18aa6" localSheetId="0">{1;134218756}</definedName>
    <definedName name="__sm_VV_9eb18aa7" localSheetId="0">{1;134218756}</definedName>
    <definedName name="__sm_VV_9eb18aa8" localSheetId="0">{1;134218756}</definedName>
    <definedName name="__sm_VV_aeb18a81" localSheetId="0">{1;134218756}</definedName>
    <definedName name="__sm_VV_aeb18a83" localSheetId="0">{1;134218756}</definedName>
    <definedName name="__sm_VV_aeb18a84" localSheetId="0">{1;134218756}</definedName>
    <definedName name="__sm_VV_b8219a9" localSheetId="0">{1;134218756}</definedName>
    <definedName name="__sm_VV_b8219aa" localSheetId="0">{1;134218756}</definedName>
    <definedName name="__sm_VV_b8219ab" localSheetId="0">{1;33554689;"EA";2;1;"PA";2;2}</definedName>
    <definedName name="__sm_VV_b8219ac" localSheetId="0">{1;33554689;"Chirurgie";2;1;"CT";2;2;"HT";2;3;"Wait and see";2;4}</definedName>
    <definedName name="__sm_VV_ea85fcae" localSheetId="0">{1;134218756}</definedName>
    <definedName name="__sm_VV_fa8219ad" localSheetId="0">{1;33554689;"NE";2;1;"RS";2;2;"E";2;3}</definedName>
    <definedName name="_xlnm._FilterDatabase" localSheetId="0" hidden="1">'Raw data'!$A$1:$W$32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" l="1"/>
  <c r="M29" i="1"/>
  <c r="M13" i="1"/>
  <c r="M14" i="1"/>
  <c r="M15" i="1"/>
  <c r="M16" i="1"/>
  <c r="M17" i="1"/>
  <c r="M2" i="1"/>
  <c r="M30" i="1"/>
  <c r="M4" i="1"/>
  <c r="M5" i="1"/>
  <c r="M18" i="1"/>
  <c r="M19" i="1"/>
  <c r="M28" i="1"/>
  <c r="M20" i="1"/>
  <c r="M21" i="1"/>
  <c r="M22" i="1"/>
  <c r="M6" i="1"/>
  <c r="M10" i="1"/>
  <c r="M23" i="1"/>
  <c r="M24" i="1"/>
  <c r="M3" i="1"/>
  <c r="M7" i="1"/>
  <c r="M25" i="1"/>
  <c r="M8" i="1"/>
  <c r="M9" i="1"/>
  <c r="M32" i="1"/>
  <c r="M31" i="1"/>
  <c r="M26" i="1"/>
  <c r="M27" i="1"/>
  <c r="M11" i="1"/>
  <c r="N11" i="1"/>
  <c r="N12" i="1"/>
  <c r="N29" i="1"/>
  <c r="N13" i="1"/>
  <c r="N14" i="1"/>
  <c r="N15" i="1"/>
  <c r="N16" i="1"/>
  <c r="N17" i="1"/>
  <c r="N2" i="1"/>
  <c r="N30" i="1"/>
  <c r="N4" i="1"/>
  <c r="N5" i="1"/>
  <c r="N18" i="1"/>
  <c r="N19" i="1"/>
  <c r="N28" i="1"/>
  <c r="N20" i="1"/>
  <c r="N21" i="1"/>
  <c r="N22" i="1"/>
  <c r="N6" i="1"/>
  <c r="N10" i="1"/>
  <c r="N23" i="1"/>
  <c r="N24" i="1"/>
  <c r="N3" i="1"/>
  <c r="N7" i="1"/>
  <c r="N25" i="1"/>
  <c r="N8" i="1"/>
  <c r="N9" i="1"/>
  <c r="N32" i="1"/>
  <c r="N31" i="1"/>
  <c r="N26" i="1"/>
  <c r="N27" i="1"/>
  <c r="G14" i="1"/>
  <c r="G2" i="1"/>
  <c r="G30" i="1"/>
  <c r="G28" i="1"/>
  <c r="G10" i="1"/>
  <c r="G25" i="1"/>
  <c r="G29" i="1"/>
  <c r="G31" i="1"/>
  <c r="G32" i="1"/>
  <c r="G17" i="1"/>
  <c r="G3" i="1"/>
  <c r="G27" i="1"/>
  <c r="G26" i="1"/>
  <c r="G24" i="1"/>
  <c r="G23" i="1"/>
  <c r="G22" i="1"/>
  <c r="G21" i="1"/>
  <c r="G20" i="1"/>
  <c r="G19" i="1"/>
  <c r="G18" i="1"/>
  <c r="G4" i="1"/>
  <c r="G16" i="1"/>
  <c r="G15" i="1"/>
  <c r="G13" i="1"/>
  <c r="G12" i="1"/>
  <c r="G11" i="1"/>
</calcChain>
</file>

<file path=xl/sharedStrings.xml><?xml version="1.0" encoding="utf-8"?>
<sst xmlns="http://schemas.openxmlformats.org/spreadsheetml/2006/main" count="233" uniqueCount="73">
  <si>
    <t>S45F</t>
  </si>
  <si>
    <t>T41A</t>
  </si>
  <si>
    <t>vol plasma (ml)</t>
  </si>
  <si>
    <t>% mut</t>
  </si>
  <si>
    <t>%Max</t>
  </si>
  <si>
    <t>%Min</t>
  </si>
  <si>
    <t>copies mutant/48 µl</t>
  </si>
  <si>
    <t>copies/µl ddPCR T41A</t>
  </si>
  <si>
    <t>PoissonConfMax</t>
  </si>
  <si>
    <t>PoissonConfMin</t>
  </si>
  <si>
    <t>Positives T41A</t>
  </si>
  <si>
    <t xml:space="preserve">copieswt/µl ddPCR </t>
  </si>
  <si>
    <t>copies/µlConfMax T41</t>
  </si>
  <si>
    <t>Copies/µlConfMin T41</t>
  </si>
  <si>
    <t>AcceptedDroplets</t>
  </si>
  <si>
    <t>1.5</t>
  </si>
  <si>
    <t>0.05</t>
  </si>
  <si>
    <t>NA</t>
  </si>
  <si>
    <t>0.51</t>
  </si>
  <si>
    <t>0.042</t>
  </si>
  <si>
    <t>0.16</t>
  </si>
  <si>
    <t>0.02</t>
  </si>
  <si>
    <t>0.6</t>
  </si>
  <si>
    <t>1.2</t>
  </si>
  <si>
    <t>0.13</t>
  </si>
  <si>
    <t>1.6</t>
  </si>
  <si>
    <t>0.089</t>
  </si>
  <si>
    <t>0.001</t>
  </si>
  <si>
    <t>3.3</t>
  </si>
  <si>
    <t>0.8</t>
  </si>
  <si>
    <t>1.4</t>
  </si>
  <si>
    <t>0.2</t>
  </si>
  <si>
    <t>0.21</t>
  </si>
  <si>
    <t>0.61</t>
  </si>
  <si>
    <t>0.076</t>
  </si>
  <si>
    <t>5.4</t>
  </si>
  <si>
    <t>0.31</t>
  </si>
  <si>
    <t>0.69</t>
  </si>
  <si>
    <t>0.109</t>
  </si>
  <si>
    <t>0.01</t>
  </si>
  <si>
    <t>0.26</t>
  </si>
  <si>
    <t>0.04</t>
  </si>
  <si>
    <t>0.74</t>
  </si>
  <si>
    <t>0.104</t>
  </si>
  <si>
    <t>0.009</t>
  </si>
  <si>
    <t>0.44</t>
  </si>
  <si>
    <t>0.84</t>
  </si>
  <si>
    <t>0.17</t>
  </si>
  <si>
    <t>0.03</t>
  </si>
  <si>
    <t>0.15</t>
  </si>
  <si>
    <t>0.37</t>
  </si>
  <si>
    <t>0.11</t>
  </si>
  <si>
    <t>3.1</t>
  </si>
  <si>
    <t>0.062</t>
  </si>
  <si>
    <t>0.45</t>
  </si>
  <si>
    <t>1.1</t>
  </si>
  <si>
    <t>0.19</t>
  </si>
  <si>
    <t>0.67</t>
  </si>
  <si>
    <t>2.4</t>
  </si>
  <si>
    <t>copies/ml plasma</t>
  </si>
  <si>
    <t>copies/100µl ADN cf2</t>
  </si>
  <si>
    <t>APC</t>
  </si>
  <si>
    <t>Copies/uL ADN</t>
  </si>
  <si>
    <t>Sensibilité max %</t>
  </si>
  <si>
    <t>Wild-Type</t>
  </si>
  <si>
    <t>Undetermined</t>
  </si>
  <si>
    <t>Initial mutation (FFPE)</t>
  </si>
  <si>
    <t>S45P</t>
  </si>
  <si>
    <t>copies/µl ddPCR S45</t>
  </si>
  <si>
    <t>PoissonConfMax S45</t>
  </si>
  <si>
    <t>PoissonConfMin S45</t>
  </si>
  <si>
    <t>Positives S45</t>
  </si>
  <si>
    <t>cfDNA CTNNB1 mutation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</si>
</sst>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W32" totalsRowShown="0" headerRowDxfId="24" dataDxfId="23">
  <autoFilter ref="A1:W32"/>
  <tableColumns count="23">
    <tableColumn id="1" name="Initial mutation (FFPE)" dataDxfId="22"/>
    <tableColumn id="2" name="vol plasma (ml)" dataDxfId="21"/>
    <tableColumn id="3" name="cfDNA CTNNB1 mutation status" dataDxfId="20"/>
    <tableColumn id="4" name="% mut" dataDxfId="19"/>
    <tableColumn id="5" name="%Max" dataDxfId="18"/>
    <tableColumn id="6" name="%Min" dataDxfId="17"/>
    <tableColumn id="7" name="copies mutant/48 µl" dataDxfId="16">
      <calculatedColumnFormula>(H2*48)</calculatedColumnFormula>
    </tableColumn>
    <tableColumn id="8" name="copies/µl ddPCR T41A" dataDxfId="15"/>
    <tableColumn id="9" name="PoissonConfMax" dataDxfId="14"/>
    <tableColumn id="10" name="PoissonConfMin" dataDxfId="13"/>
    <tableColumn id="11" name="Positives T41A" dataDxfId="12"/>
    <tableColumn id="12" name="copieswt/µl ddPCR " dataDxfId="11"/>
    <tableColumn id="13" name="Copies/uL ADN" dataDxfId="10"/>
    <tableColumn id="14" name="Sensibilité max %" dataDxfId="9"/>
    <tableColumn id="15" name="copies/µlConfMax T41" dataDxfId="8"/>
    <tableColumn id="16" name="Copies/µlConfMin T41" dataDxfId="7"/>
    <tableColumn id="17" name="copies/100µl ADN cf2" dataDxfId="6"/>
    <tableColumn id="18" name="copies/ml plasma" dataDxfId="5"/>
    <tableColumn id="19" name="AcceptedDroplets" dataDxfId="4"/>
    <tableColumn id="20" name="copies/µl ddPCR S45" dataDxfId="3"/>
    <tableColumn id="21" name="PoissonConfMax S45" dataDxfId="2"/>
    <tableColumn id="22" name="PoissonConfMin S45" dataDxfId="1"/>
    <tableColumn id="23" name="Positives S4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C15" zoomScale="131" workbookViewId="0">
      <selection activeCell="I30" sqref="I30"/>
    </sheetView>
  </sheetViews>
  <sheetFormatPr baseColWidth="10" defaultColWidth="10.83203125" defaultRowHeight="15" x14ac:dyDescent="0.2"/>
  <cols>
    <col min="1" max="1" width="20.83203125" style="1" customWidth="1"/>
    <col min="2" max="2" width="18.5" style="1" bestFit="1" customWidth="1"/>
    <col min="3" max="3" width="31.6640625" style="1" bestFit="1" customWidth="1"/>
    <col min="4" max="4" width="11.5" style="1" bestFit="1" customWidth="1"/>
    <col min="5" max="5" width="11.1640625" style="1" bestFit="1" customWidth="1"/>
    <col min="6" max="6" width="8" style="1" customWidth="1"/>
    <col min="7" max="7" width="19.33203125" style="1" customWidth="1"/>
    <col min="8" max="8" width="25.5" style="1" customWidth="1"/>
    <col min="9" max="9" width="17.1640625" style="1" customWidth="1"/>
    <col min="10" max="10" width="16.6640625" style="1" customWidth="1"/>
    <col min="11" max="11" width="15.5" style="1" customWidth="1"/>
    <col min="12" max="13" width="21" style="1" customWidth="1"/>
    <col min="14" max="14" width="21" style="5" customWidth="1"/>
    <col min="15" max="18" width="21.1640625" style="1" customWidth="1"/>
    <col min="19" max="19" width="18" style="1" customWidth="1"/>
    <col min="20" max="20" width="21.33203125" style="1" customWidth="1"/>
    <col min="21" max="21" width="21.6640625" style="1" customWidth="1"/>
    <col min="22" max="22" width="21.33203125" style="1" customWidth="1"/>
    <col min="23" max="23" width="15.33203125" style="1" customWidth="1"/>
    <col min="24" max="16384" width="10.83203125" style="1"/>
  </cols>
  <sheetData>
    <row r="1" spans="1:23" x14ac:dyDescent="0.2">
      <c r="A1" s="7" t="s">
        <v>66</v>
      </c>
      <c r="B1" s="8" t="s">
        <v>2</v>
      </c>
      <c r="C1" s="9" t="s">
        <v>72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62</v>
      </c>
      <c r="N1" s="10" t="s">
        <v>63</v>
      </c>
      <c r="O1" s="8" t="s">
        <v>12</v>
      </c>
      <c r="P1" s="8" t="s">
        <v>13</v>
      </c>
      <c r="Q1" s="8" t="s">
        <v>60</v>
      </c>
      <c r="R1" s="10" t="s">
        <v>59</v>
      </c>
      <c r="S1" s="8" t="s">
        <v>14</v>
      </c>
      <c r="T1" s="8" t="s">
        <v>68</v>
      </c>
      <c r="U1" s="8" t="s">
        <v>69</v>
      </c>
      <c r="V1" s="8" t="s">
        <v>70</v>
      </c>
      <c r="W1" s="8" t="s">
        <v>71</v>
      </c>
    </row>
    <row r="2" spans="1:23" x14ac:dyDescent="0.2">
      <c r="A2" s="4" t="s">
        <v>61</v>
      </c>
      <c r="B2" s="3">
        <v>3000</v>
      </c>
      <c r="C2" s="4">
        <v>0</v>
      </c>
      <c r="D2" s="3">
        <v>0</v>
      </c>
      <c r="E2" s="3" t="s">
        <v>47</v>
      </c>
      <c r="F2" s="3">
        <v>0</v>
      </c>
      <c r="G2" s="3">
        <f>(H2*48)</f>
        <v>0</v>
      </c>
      <c r="H2" s="3">
        <v>0</v>
      </c>
      <c r="I2" s="3">
        <v>4.1000000000000002E-2</v>
      </c>
      <c r="J2" s="3">
        <v>0</v>
      </c>
      <c r="K2" s="3">
        <v>0</v>
      </c>
      <c r="L2" s="3">
        <v>11.7</v>
      </c>
      <c r="M2" s="3">
        <f>('Raw data'!$L10*20)*6</f>
        <v>1260</v>
      </c>
      <c r="N2" s="11">
        <f>300/'Raw data'!$M10</f>
        <v>0.32894736842105265</v>
      </c>
      <c r="O2" s="3">
        <v>12.5</v>
      </c>
      <c r="P2" s="3">
        <v>10.9</v>
      </c>
      <c r="Q2" s="3">
        <v>2925</v>
      </c>
      <c r="R2" s="11">
        <v>975</v>
      </c>
      <c r="S2" s="3">
        <v>86618</v>
      </c>
      <c r="T2" s="3" t="s">
        <v>17</v>
      </c>
      <c r="U2" s="3" t="s">
        <v>17</v>
      </c>
      <c r="V2" s="3" t="s">
        <v>17</v>
      </c>
      <c r="W2" s="3" t="s">
        <v>17</v>
      </c>
    </row>
    <row r="3" spans="1:23" x14ac:dyDescent="0.2">
      <c r="A3" s="4" t="s">
        <v>61</v>
      </c>
      <c r="B3" s="3">
        <v>3000</v>
      </c>
      <c r="C3" s="12">
        <v>0</v>
      </c>
      <c r="D3" s="3">
        <v>0</v>
      </c>
      <c r="E3" s="3" t="s">
        <v>51</v>
      </c>
      <c r="F3" s="3">
        <v>0</v>
      </c>
      <c r="G3" s="3">
        <f>H3*48</f>
        <v>0</v>
      </c>
      <c r="H3" s="3">
        <v>0</v>
      </c>
      <c r="I3" s="3">
        <v>3.5999999999999997E-2</v>
      </c>
      <c r="J3" s="3">
        <v>0</v>
      </c>
      <c r="K3" s="3">
        <v>0</v>
      </c>
      <c r="L3" s="3">
        <v>15.7</v>
      </c>
      <c r="M3" s="3">
        <f>('Raw data'!$L24*20)*6</f>
        <v>2076</v>
      </c>
      <c r="N3" s="11">
        <f>300/'Raw data'!$M24</f>
        <v>0.88967971530249101</v>
      </c>
      <c r="O3" s="3">
        <v>16.5</v>
      </c>
      <c r="P3" s="3">
        <v>14.8</v>
      </c>
      <c r="Q3" s="3">
        <v>3925</v>
      </c>
      <c r="R3" s="11">
        <v>1308.3333333333333</v>
      </c>
      <c r="S3" s="3">
        <v>99108</v>
      </c>
      <c r="T3" s="3" t="s">
        <v>17</v>
      </c>
      <c r="U3" s="3" t="s">
        <v>17</v>
      </c>
      <c r="V3" s="3" t="s">
        <v>17</v>
      </c>
      <c r="W3" s="3" t="s">
        <v>17</v>
      </c>
    </row>
    <row r="4" spans="1:23" ht="14.25" customHeight="1" x14ac:dyDescent="0.2">
      <c r="A4" s="6" t="s">
        <v>0</v>
      </c>
      <c r="B4" s="3">
        <v>3000</v>
      </c>
      <c r="C4" s="4">
        <v>0</v>
      </c>
      <c r="D4" s="3">
        <v>0</v>
      </c>
      <c r="E4" s="3" t="s">
        <v>22</v>
      </c>
      <c r="F4" s="3">
        <v>0</v>
      </c>
      <c r="G4" s="3">
        <f>T4*48</f>
        <v>0.96</v>
      </c>
      <c r="H4" s="3" t="s">
        <v>17</v>
      </c>
      <c r="I4" s="3" t="s">
        <v>17</v>
      </c>
      <c r="J4" s="3" t="s">
        <v>17</v>
      </c>
      <c r="K4" s="3" t="s">
        <v>17</v>
      </c>
      <c r="L4" s="3">
        <v>3.7</v>
      </c>
      <c r="M4" s="3">
        <f>('Raw data'!$L12*20)*6</f>
        <v>498</v>
      </c>
      <c r="N4" s="11">
        <f>300/'Raw data'!$M12</f>
        <v>0.15923566878980891</v>
      </c>
      <c r="O4" s="3">
        <v>4.3</v>
      </c>
      <c r="P4" s="3">
        <v>3.1</v>
      </c>
      <c r="Q4" s="3">
        <v>925</v>
      </c>
      <c r="R4" s="11">
        <v>308.33333333333331</v>
      </c>
      <c r="S4" s="3">
        <v>54740</v>
      </c>
      <c r="T4" s="3">
        <v>0.02</v>
      </c>
      <c r="U4" s="3">
        <v>0.1</v>
      </c>
      <c r="V4" s="3">
        <v>0</v>
      </c>
      <c r="W4" s="3">
        <v>1</v>
      </c>
    </row>
    <row r="5" spans="1:23" x14ac:dyDescent="0.2">
      <c r="A5" s="6" t="s">
        <v>0</v>
      </c>
      <c r="B5" s="3">
        <v>3000</v>
      </c>
      <c r="C5" s="4">
        <v>0</v>
      </c>
      <c r="D5" s="3">
        <v>0</v>
      </c>
      <c r="E5" s="3">
        <v>0</v>
      </c>
      <c r="F5" s="3">
        <v>0</v>
      </c>
      <c r="G5" s="3">
        <v>0</v>
      </c>
      <c r="H5" s="3" t="s">
        <v>17</v>
      </c>
      <c r="I5" s="3" t="s">
        <v>17</v>
      </c>
      <c r="J5" s="3" t="s">
        <v>17</v>
      </c>
      <c r="K5" s="3" t="s">
        <v>17</v>
      </c>
      <c r="L5" s="3">
        <v>2</v>
      </c>
      <c r="M5" s="3">
        <f>('Raw data'!$L13*20)*6</f>
        <v>1884</v>
      </c>
      <c r="N5" s="11">
        <f>300/'Raw data'!$M13</f>
        <v>1.25</v>
      </c>
      <c r="O5" s="3">
        <v>2.6</v>
      </c>
      <c r="P5" s="3">
        <v>1.5</v>
      </c>
      <c r="Q5" s="3">
        <v>500</v>
      </c>
      <c r="R5" s="11">
        <v>166.66666666666666</v>
      </c>
      <c r="S5" s="3">
        <v>28213</v>
      </c>
      <c r="T5" s="3">
        <v>0</v>
      </c>
      <c r="U5" s="3">
        <v>0.12</v>
      </c>
      <c r="V5" s="3">
        <v>0</v>
      </c>
      <c r="W5" s="3">
        <v>0</v>
      </c>
    </row>
    <row r="6" spans="1:23" x14ac:dyDescent="0.2">
      <c r="A6" s="6" t="s">
        <v>0</v>
      </c>
      <c r="B6" s="3">
        <v>3000</v>
      </c>
      <c r="C6" s="12">
        <v>0</v>
      </c>
      <c r="D6" s="3">
        <v>0</v>
      </c>
      <c r="E6" s="3">
        <v>0</v>
      </c>
      <c r="F6" s="3">
        <v>0</v>
      </c>
      <c r="G6" s="3">
        <v>0</v>
      </c>
      <c r="H6" s="3" t="s">
        <v>17</v>
      </c>
      <c r="I6" s="3" t="s">
        <v>17</v>
      </c>
      <c r="J6" s="3" t="s">
        <v>17</v>
      </c>
      <c r="K6" s="3" t="s">
        <v>17</v>
      </c>
      <c r="L6" s="3">
        <v>1.1399999999999999</v>
      </c>
      <c r="M6" s="3">
        <f>('Raw data'!$L20*20)*6</f>
        <v>1560</v>
      </c>
      <c r="N6" s="11">
        <f>300/'Raw data'!$M20</f>
        <v>0.18115942028985507</v>
      </c>
      <c r="O6" s="3">
        <v>1.67</v>
      </c>
      <c r="P6" s="3">
        <v>0.73</v>
      </c>
      <c r="Q6" s="3">
        <v>285</v>
      </c>
      <c r="R6" s="11">
        <v>95</v>
      </c>
      <c r="S6" s="3">
        <v>23820</v>
      </c>
      <c r="T6" s="3">
        <v>0</v>
      </c>
      <c r="U6" s="3">
        <v>0.15</v>
      </c>
      <c r="V6" s="3">
        <v>0</v>
      </c>
      <c r="W6" s="3">
        <v>0</v>
      </c>
    </row>
    <row r="7" spans="1:23" x14ac:dyDescent="0.2">
      <c r="A7" s="6" t="s">
        <v>0</v>
      </c>
      <c r="B7" s="3">
        <v>3000</v>
      </c>
      <c r="C7" s="12">
        <v>0</v>
      </c>
      <c r="D7" s="3">
        <v>0</v>
      </c>
      <c r="E7" s="3">
        <v>0</v>
      </c>
      <c r="F7" s="3">
        <v>0</v>
      </c>
      <c r="G7" s="3">
        <v>0</v>
      </c>
      <c r="H7" s="3" t="s">
        <v>17</v>
      </c>
      <c r="I7" s="3" t="s">
        <v>17</v>
      </c>
      <c r="J7" s="3" t="s">
        <v>17</v>
      </c>
      <c r="K7" s="3" t="s">
        <v>17</v>
      </c>
      <c r="L7" s="3">
        <v>10.8</v>
      </c>
      <c r="M7" s="3">
        <f>('Raw data'!$L25*20)*6</f>
        <v>1176</v>
      </c>
      <c r="N7" s="11">
        <f>300/'Raw data'!$M25</f>
        <v>0.1111111111111111</v>
      </c>
      <c r="O7" s="3">
        <v>11.6</v>
      </c>
      <c r="P7" s="3">
        <v>10</v>
      </c>
      <c r="Q7" s="3">
        <v>2700</v>
      </c>
      <c r="R7" s="11">
        <v>900</v>
      </c>
      <c r="S7" s="3">
        <v>75327</v>
      </c>
      <c r="T7" s="3">
        <v>0</v>
      </c>
      <c r="U7" s="3">
        <v>4.7E-2</v>
      </c>
      <c r="V7" s="3">
        <v>0</v>
      </c>
      <c r="W7" s="3">
        <v>0</v>
      </c>
    </row>
    <row r="8" spans="1:23" x14ac:dyDescent="0.2">
      <c r="A8" s="6" t="s">
        <v>0</v>
      </c>
      <c r="B8" s="3">
        <v>3000</v>
      </c>
      <c r="C8" s="12">
        <v>0</v>
      </c>
      <c r="D8" s="3">
        <v>0</v>
      </c>
      <c r="E8" s="3">
        <v>0</v>
      </c>
      <c r="F8" s="3">
        <v>0</v>
      </c>
      <c r="G8" s="3">
        <v>0</v>
      </c>
      <c r="H8" s="3" t="s">
        <v>17</v>
      </c>
      <c r="I8" s="3" t="s">
        <v>17</v>
      </c>
      <c r="J8" s="3" t="s">
        <v>17</v>
      </c>
      <c r="K8" s="3" t="s">
        <v>17</v>
      </c>
      <c r="L8" s="3">
        <v>23.5</v>
      </c>
      <c r="M8" s="3">
        <f>('Raw data'!$L27*20)*6</f>
        <v>166.79999999999998</v>
      </c>
      <c r="N8" s="11">
        <f>300/'Raw data'!$M27</f>
        <v>2.2123893805309733</v>
      </c>
      <c r="O8" s="3">
        <v>24.8</v>
      </c>
      <c r="P8" s="3">
        <v>22.1</v>
      </c>
      <c r="Q8" s="3">
        <v>5875</v>
      </c>
      <c r="R8" s="11">
        <v>1958.3333333333333</v>
      </c>
      <c r="S8" s="3">
        <v>60136</v>
      </c>
      <c r="T8" s="3">
        <v>0</v>
      </c>
      <c r="U8" s="3">
        <v>5.8999999999999997E-2</v>
      </c>
      <c r="V8" s="3">
        <v>0</v>
      </c>
      <c r="W8" s="3">
        <v>0</v>
      </c>
    </row>
    <row r="9" spans="1:23" x14ac:dyDescent="0.2">
      <c r="A9" s="6" t="s">
        <v>0</v>
      </c>
      <c r="B9" s="3">
        <v>3000</v>
      </c>
      <c r="C9" s="12">
        <v>0</v>
      </c>
      <c r="D9" s="3">
        <v>0</v>
      </c>
      <c r="E9" s="3">
        <v>0</v>
      </c>
      <c r="F9" s="3">
        <v>0</v>
      </c>
      <c r="G9" s="3">
        <v>0</v>
      </c>
      <c r="H9" s="3" t="s">
        <v>17</v>
      </c>
      <c r="I9" s="3" t="s">
        <v>17</v>
      </c>
      <c r="J9" s="3" t="s">
        <v>17</v>
      </c>
      <c r="K9" s="3" t="s">
        <v>17</v>
      </c>
      <c r="L9" s="3">
        <v>9.4</v>
      </c>
      <c r="M9" s="3">
        <f>('Raw data'!$L28*20)*6</f>
        <v>499.20000000000005</v>
      </c>
      <c r="N9" s="11">
        <f>300/'Raw data'!$M28</f>
        <v>0.65789473684210531</v>
      </c>
      <c r="O9" s="3">
        <v>10.3</v>
      </c>
      <c r="P9" s="3">
        <v>8.4</v>
      </c>
      <c r="Q9" s="3">
        <v>2350</v>
      </c>
      <c r="R9" s="11">
        <v>783.33333333333337</v>
      </c>
      <c r="S9" s="3">
        <v>48284</v>
      </c>
      <c r="T9" s="3">
        <v>0</v>
      </c>
      <c r="U9" s="3">
        <v>7.2999999999999995E-2</v>
      </c>
      <c r="V9" s="3">
        <v>0</v>
      </c>
      <c r="W9" s="3">
        <v>0</v>
      </c>
    </row>
    <row r="10" spans="1:23" x14ac:dyDescent="0.2">
      <c r="A10" s="4" t="s">
        <v>67</v>
      </c>
      <c r="B10" s="3">
        <v>3000</v>
      </c>
      <c r="C10" s="12">
        <v>0</v>
      </c>
      <c r="D10" s="3">
        <v>0</v>
      </c>
      <c r="E10" s="3" t="s">
        <v>20</v>
      </c>
      <c r="F10" s="3">
        <v>0</v>
      </c>
      <c r="G10" s="3">
        <f>(T10*48)</f>
        <v>0</v>
      </c>
      <c r="H10" s="3" t="s">
        <v>17</v>
      </c>
      <c r="I10" s="3" t="s">
        <v>17</v>
      </c>
      <c r="J10" s="3" t="s">
        <v>17</v>
      </c>
      <c r="K10" s="3" t="s">
        <v>17</v>
      </c>
      <c r="L10" s="3">
        <v>10.5</v>
      </c>
      <c r="M10" s="3">
        <f>('Raw data'!$L21*20)*6</f>
        <v>912</v>
      </c>
      <c r="N10" s="11">
        <f>300/'Raw data'!$M21</f>
        <v>0.18518518518518517</v>
      </c>
      <c r="O10" s="3">
        <v>11.2</v>
      </c>
      <c r="P10" s="3">
        <v>9.9</v>
      </c>
      <c r="Q10" s="3">
        <v>2625</v>
      </c>
      <c r="R10" s="3">
        <v>875</v>
      </c>
      <c r="S10" s="3">
        <v>106776</v>
      </c>
      <c r="T10" s="3">
        <v>0</v>
      </c>
      <c r="U10" s="3">
        <v>3.3000000000000002E-2</v>
      </c>
      <c r="V10" s="3">
        <v>0</v>
      </c>
      <c r="W10" s="3">
        <v>0</v>
      </c>
    </row>
    <row r="11" spans="1:23" x14ac:dyDescent="0.2">
      <c r="A11" s="6" t="s">
        <v>1</v>
      </c>
      <c r="B11" s="3">
        <v>3000</v>
      </c>
      <c r="C11" s="4">
        <v>0</v>
      </c>
      <c r="D11" s="3">
        <v>0</v>
      </c>
      <c r="E11" s="3" t="s">
        <v>15</v>
      </c>
      <c r="F11" s="3">
        <v>0</v>
      </c>
      <c r="G11" s="3">
        <f t="shared" ref="G11:G16" si="0">H11*48</f>
        <v>0</v>
      </c>
      <c r="H11" s="3">
        <v>0</v>
      </c>
      <c r="I11" s="3" t="s">
        <v>16</v>
      </c>
      <c r="J11" s="3">
        <v>0</v>
      </c>
      <c r="K11" s="3">
        <v>0</v>
      </c>
      <c r="L11" s="3">
        <v>1.67</v>
      </c>
      <c r="M11" s="3">
        <f>('Raw data'!$L2*20)*6</f>
        <v>1404</v>
      </c>
      <c r="N11" s="11">
        <f>300/'Raw data'!$M2</f>
        <v>0.23809523809523808</v>
      </c>
      <c r="O11" s="3">
        <v>2.02</v>
      </c>
      <c r="P11" s="3">
        <v>1.36</v>
      </c>
      <c r="Q11" s="3">
        <v>417.5</v>
      </c>
      <c r="R11" s="11">
        <v>139.16666666666666</v>
      </c>
      <c r="S11" s="3">
        <v>69893</v>
      </c>
      <c r="T11" s="3" t="s">
        <v>17</v>
      </c>
      <c r="U11" s="3" t="s">
        <v>17</v>
      </c>
      <c r="V11" s="3" t="s">
        <v>17</v>
      </c>
      <c r="W11" s="3" t="s">
        <v>17</v>
      </c>
    </row>
    <row r="12" spans="1:23" x14ac:dyDescent="0.2">
      <c r="A12" s="6" t="s">
        <v>1</v>
      </c>
      <c r="B12" s="3">
        <v>3000</v>
      </c>
      <c r="C12" s="4">
        <v>0</v>
      </c>
      <c r="D12" s="3">
        <v>0</v>
      </c>
      <c r="E12" s="3" t="s">
        <v>18</v>
      </c>
      <c r="F12" s="3">
        <v>0</v>
      </c>
      <c r="G12" s="3">
        <f t="shared" si="0"/>
        <v>0</v>
      </c>
      <c r="H12" s="3">
        <v>0</v>
      </c>
      <c r="I12" s="3" t="s">
        <v>19</v>
      </c>
      <c r="J12" s="3">
        <v>0</v>
      </c>
      <c r="K12" s="3">
        <v>0</v>
      </c>
      <c r="L12" s="3">
        <v>4.1500000000000004</v>
      </c>
      <c r="M12" s="3">
        <f>('Raw data'!$L3*20)*6</f>
        <v>1884</v>
      </c>
      <c r="N12" s="11">
        <f>300/'Raw data'!$M3</f>
        <v>0.14450867052023122</v>
      </c>
      <c r="O12" s="3">
        <v>4.62</v>
      </c>
      <c r="P12" s="3">
        <v>3.67</v>
      </c>
      <c r="Q12" s="3">
        <v>1037.5</v>
      </c>
      <c r="R12" s="11">
        <v>345.83333333333331</v>
      </c>
      <c r="S12" s="3">
        <v>83580</v>
      </c>
      <c r="T12" s="3" t="s">
        <v>17</v>
      </c>
      <c r="U12" s="3" t="s">
        <v>17</v>
      </c>
      <c r="V12" s="3" t="s">
        <v>17</v>
      </c>
      <c r="W12" s="3" t="s">
        <v>17</v>
      </c>
    </row>
    <row r="13" spans="1:23" x14ac:dyDescent="0.2">
      <c r="A13" s="6" t="s">
        <v>1</v>
      </c>
      <c r="B13" s="3">
        <v>3000</v>
      </c>
      <c r="C13" s="4">
        <v>0</v>
      </c>
      <c r="D13" s="3">
        <v>0</v>
      </c>
      <c r="E13" s="3" t="s">
        <v>20</v>
      </c>
      <c r="F13" s="3">
        <v>0</v>
      </c>
      <c r="G13" s="3">
        <f t="shared" si="0"/>
        <v>0</v>
      </c>
      <c r="H13" s="3">
        <v>0</v>
      </c>
      <c r="I13" s="3" t="s">
        <v>16</v>
      </c>
      <c r="J13" s="3">
        <v>0</v>
      </c>
      <c r="K13" s="3">
        <v>0</v>
      </c>
      <c r="L13" s="3">
        <v>15.7</v>
      </c>
      <c r="M13" s="3">
        <f>('Raw data'!$L5*20)*6</f>
        <v>240</v>
      </c>
      <c r="N13" s="11">
        <f>300/'Raw data'!$M5</f>
        <v>0.15923566878980891</v>
      </c>
      <c r="O13" s="3">
        <v>16.7</v>
      </c>
      <c r="P13" s="3">
        <v>14.7</v>
      </c>
      <c r="Q13" s="3">
        <v>3925</v>
      </c>
      <c r="R13" s="11">
        <v>1308.3333333333333</v>
      </c>
      <c r="S13" s="3">
        <v>70250</v>
      </c>
      <c r="T13" s="3" t="s">
        <v>17</v>
      </c>
      <c r="U13" s="3" t="s">
        <v>17</v>
      </c>
      <c r="V13" s="3" t="s">
        <v>17</v>
      </c>
      <c r="W13" s="3" t="s">
        <v>17</v>
      </c>
    </row>
    <row r="14" spans="1:23" x14ac:dyDescent="0.2">
      <c r="A14" s="6" t="s">
        <v>1</v>
      </c>
      <c r="B14" s="3">
        <v>3000</v>
      </c>
      <c r="C14" s="4">
        <v>0</v>
      </c>
      <c r="D14" s="3">
        <v>0</v>
      </c>
      <c r="E14" s="3">
        <v>0.95</v>
      </c>
      <c r="F14" s="3">
        <v>0</v>
      </c>
      <c r="G14" s="3">
        <f t="shared" si="0"/>
        <v>1.44</v>
      </c>
      <c r="H14" s="3">
        <v>0.03</v>
      </c>
      <c r="I14" s="3">
        <v>0.16</v>
      </c>
      <c r="J14" s="3">
        <v>0</v>
      </c>
      <c r="K14" s="3">
        <v>1</v>
      </c>
      <c r="L14" s="3">
        <v>11.6</v>
      </c>
      <c r="M14" s="3">
        <f>('Raw data'!$L6*20)*6</f>
        <v>136.79999999999998</v>
      </c>
      <c r="N14" s="11">
        <f>300/'Raw data'!$M6</f>
        <v>0.19230769230769232</v>
      </c>
      <c r="O14" s="3">
        <v>12.8</v>
      </c>
      <c r="P14" s="3">
        <v>10.4</v>
      </c>
      <c r="Q14" s="3">
        <v>2900</v>
      </c>
      <c r="R14" s="11">
        <v>966.66</v>
      </c>
      <c r="S14" s="3">
        <v>35684</v>
      </c>
      <c r="T14" s="3" t="s">
        <v>17</v>
      </c>
      <c r="U14" s="3" t="s">
        <v>17</v>
      </c>
      <c r="V14" s="3" t="s">
        <v>17</v>
      </c>
      <c r="W14" s="3" t="s">
        <v>17</v>
      </c>
    </row>
    <row r="15" spans="1:23" x14ac:dyDescent="0.2">
      <c r="A15" s="6" t="s">
        <v>1</v>
      </c>
      <c r="B15" s="3">
        <v>3000</v>
      </c>
      <c r="C15" s="4">
        <v>1</v>
      </c>
      <c r="D15" s="3" t="s">
        <v>22</v>
      </c>
      <c r="E15" s="3" t="s">
        <v>23</v>
      </c>
      <c r="F15" s="3">
        <v>0</v>
      </c>
      <c r="G15" s="3">
        <f t="shared" si="0"/>
        <v>2.4000000000000004</v>
      </c>
      <c r="H15" s="3">
        <v>0.05</v>
      </c>
      <c r="I15" s="3" t="s">
        <v>24</v>
      </c>
      <c r="J15" s="3" t="s">
        <v>21</v>
      </c>
      <c r="K15" s="3">
        <v>4</v>
      </c>
      <c r="L15" s="3">
        <v>8.6999999999999993</v>
      </c>
      <c r="M15" s="3">
        <f>('Raw data'!$L7*20)*6</f>
        <v>1296</v>
      </c>
      <c r="N15" s="11">
        <f>300/'Raw data'!$M7</f>
        <v>0.25510204081632654</v>
      </c>
      <c r="O15" s="3">
        <v>9.4</v>
      </c>
      <c r="P15" s="3">
        <v>8.1</v>
      </c>
      <c r="Q15" s="3">
        <v>2175</v>
      </c>
      <c r="R15" s="11">
        <v>725</v>
      </c>
      <c r="S15" s="3">
        <v>87851</v>
      </c>
      <c r="T15" s="3" t="s">
        <v>17</v>
      </c>
      <c r="U15" s="3" t="s">
        <v>17</v>
      </c>
      <c r="V15" s="3" t="s">
        <v>17</v>
      </c>
      <c r="W15" s="3" t="s">
        <v>17</v>
      </c>
    </row>
    <row r="16" spans="1:23" x14ac:dyDescent="0.2">
      <c r="A16" s="6" t="s">
        <v>1</v>
      </c>
      <c r="B16" s="3">
        <v>3000</v>
      </c>
      <c r="C16" s="4">
        <v>0</v>
      </c>
      <c r="D16" s="3">
        <v>0</v>
      </c>
      <c r="E16" s="3" t="s">
        <v>25</v>
      </c>
      <c r="F16" s="3">
        <v>0</v>
      </c>
      <c r="G16" s="3">
        <f t="shared" si="0"/>
        <v>0.91199999999999992</v>
      </c>
      <c r="H16" s="3">
        <v>1.9E-2</v>
      </c>
      <c r="I16" s="3" t="s">
        <v>26</v>
      </c>
      <c r="J16" s="3" t="s">
        <v>27</v>
      </c>
      <c r="K16" s="3">
        <v>1</v>
      </c>
      <c r="L16" s="3">
        <v>3.8</v>
      </c>
      <c r="M16" s="3">
        <f>('Raw data'!$L8*20)*6</f>
        <v>2820</v>
      </c>
      <c r="N16" s="11">
        <f>300/'Raw data'!$M8</f>
        <v>1.7985611510791368</v>
      </c>
      <c r="O16" s="3">
        <v>4.3</v>
      </c>
      <c r="P16" s="3">
        <v>3.3</v>
      </c>
      <c r="Q16" s="3">
        <v>950</v>
      </c>
      <c r="R16" s="11">
        <v>316.66666666666669</v>
      </c>
      <c r="S16" s="3">
        <v>63287</v>
      </c>
      <c r="T16" s="3" t="s">
        <v>17</v>
      </c>
      <c r="U16" s="3" t="s">
        <v>17</v>
      </c>
      <c r="V16" s="3" t="s">
        <v>17</v>
      </c>
      <c r="W16" s="3" t="s">
        <v>17</v>
      </c>
    </row>
    <row r="17" spans="1:23" x14ac:dyDescent="0.2">
      <c r="A17" s="4" t="s">
        <v>1</v>
      </c>
      <c r="B17" s="3">
        <v>3000</v>
      </c>
      <c r="C17" s="4">
        <v>0</v>
      </c>
      <c r="D17" s="3">
        <v>0</v>
      </c>
      <c r="E17" s="3" t="s">
        <v>54</v>
      </c>
      <c r="F17" s="3">
        <v>0</v>
      </c>
      <c r="G17" s="3">
        <f>(H17*48)</f>
        <v>1.2000000000000002</v>
      </c>
      <c r="H17" s="3">
        <v>2.5000000000000001E-2</v>
      </c>
      <c r="I17" s="3">
        <v>2.5000000000000001E-2</v>
      </c>
      <c r="J17" s="3">
        <v>4.0000000000000001E-3</v>
      </c>
      <c r="K17" s="3">
        <v>2</v>
      </c>
      <c r="L17" s="3">
        <v>13.8</v>
      </c>
      <c r="M17" s="3">
        <f>('Raw data'!$L9*20)*6</f>
        <v>1128</v>
      </c>
      <c r="N17" s="11">
        <f>300/'Raw data'!$M9</f>
        <v>0.60096153846153844</v>
      </c>
      <c r="O17" s="3">
        <v>14.6</v>
      </c>
      <c r="P17" s="3">
        <v>13</v>
      </c>
      <c r="Q17" s="3">
        <v>3450</v>
      </c>
      <c r="R17" s="3">
        <v>1150</v>
      </c>
      <c r="S17" s="3">
        <v>94378</v>
      </c>
      <c r="T17" s="3" t="s">
        <v>17</v>
      </c>
      <c r="U17" s="3" t="s">
        <v>17</v>
      </c>
      <c r="V17" s="3" t="s">
        <v>17</v>
      </c>
      <c r="W17" s="3" t="s">
        <v>17</v>
      </c>
    </row>
    <row r="18" spans="1:23" x14ac:dyDescent="0.2">
      <c r="A18" s="6" t="s">
        <v>1</v>
      </c>
      <c r="B18" s="3">
        <v>3000</v>
      </c>
      <c r="C18" s="4">
        <v>1</v>
      </c>
      <c r="D18" s="3" t="s">
        <v>29</v>
      </c>
      <c r="E18" s="3" t="s">
        <v>30</v>
      </c>
      <c r="F18" s="3" t="s">
        <v>31</v>
      </c>
      <c r="G18" s="3">
        <f t="shared" ref="G18:G24" si="1">H18*48</f>
        <v>5.28</v>
      </c>
      <c r="H18" s="3">
        <v>0.11</v>
      </c>
      <c r="I18" s="3" t="s">
        <v>32</v>
      </c>
      <c r="J18" s="3" t="s">
        <v>16</v>
      </c>
      <c r="K18" s="3">
        <v>8</v>
      </c>
      <c r="L18" s="3">
        <v>13.5</v>
      </c>
      <c r="M18" s="3">
        <f>('Raw data'!$L14*20)*6</f>
        <v>1392</v>
      </c>
      <c r="N18" s="11">
        <f>300/'Raw data'!$M14</f>
        <v>2.192982456140351</v>
      </c>
      <c r="O18" s="3">
        <v>14.3</v>
      </c>
      <c r="P18" s="3">
        <v>12.6</v>
      </c>
      <c r="Q18" s="3">
        <v>3375</v>
      </c>
      <c r="R18" s="11">
        <v>1125</v>
      </c>
      <c r="S18" s="3">
        <v>82516</v>
      </c>
      <c r="T18" s="3" t="s">
        <v>17</v>
      </c>
      <c r="U18" s="3" t="s">
        <v>17</v>
      </c>
      <c r="V18" s="3" t="s">
        <v>17</v>
      </c>
      <c r="W18" s="3" t="s">
        <v>17</v>
      </c>
    </row>
    <row r="19" spans="1:23" x14ac:dyDescent="0.2">
      <c r="A19" s="6" t="s">
        <v>1</v>
      </c>
      <c r="B19" s="3">
        <v>3000</v>
      </c>
      <c r="C19" s="12">
        <v>0</v>
      </c>
      <c r="D19" s="3">
        <v>0</v>
      </c>
      <c r="E19" s="3" t="s">
        <v>33</v>
      </c>
      <c r="F19" s="3">
        <v>0</v>
      </c>
      <c r="G19" s="3">
        <f t="shared" si="1"/>
        <v>0</v>
      </c>
      <c r="H19" s="3">
        <v>0</v>
      </c>
      <c r="I19" s="3" t="s">
        <v>34</v>
      </c>
      <c r="J19" s="3">
        <v>0</v>
      </c>
      <c r="K19" s="3">
        <v>0</v>
      </c>
      <c r="L19" s="3">
        <v>6.2</v>
      </c>
      <c r="M19" s="3">
        <f>('Raw data'!$L15*20)*6</f>
        <v>1044</v>
      </c>
      <c r="N19" s="11">
        <f>300/'Raw data'!$M15</f>
        <v>0.23148148148148148</v>
      </c>
      <c r="O19" s="3">
        <v>7</v>
      </c>
      <c r="P19" s="3">
        <v>5.4</v>
      </c>
      <c r="Q19" s="3">
        <v>1550</v>
      </c>
      <c r="R19" s="11">
        <v>516.66666666666663</v>
      </c>
      <c r="S19" s="3">
        <v>46360</v>
      </c>
      <c r="T19" s="3" t="s">
        <v>17</v>
      </c>
      <c r="U19" s="3" t="s">
        <v>17</v>
      </c>
      <c r="V19" s="3" t="s">
        <v>17</v>
      </c>
      <c r="W19" s="3" t="s">
        <v>17</v>
      </c>
    </row>
    <row r="20" spans="1:23" x14ac:dyDescent="0.2">
      <c r="A20" s="6" t="s">
        <v>1</v>
      </c>
      <c r="B20" s="3">
        <v>3000</v>
      </c>
      <c r="C20" s="4">
        <v>1</v>
      </c>
      <c r="D20" s="3" t="s">
        <v>36</v>
      </c>
      <c r="E20" s="3" t="s">
        <v>37</v>
      </c>
      <c r="F20" s="3">
        <v>0</v>
      </c>
      <c r="G20" s="3">
        <f t="shared" si="1"/>
        <v>1.968</v>
      </c>
      <c r="H20" s="3">
        <v>4.1000000000000002E-2</v>
      </c>
      <c r="I20" s="3" t="s">
        <v>38</v>
      </c>
      <c r="J20" s="3" t="s">
        <v>39</v>
      </c>
      <c r="K20" s="3">
        <v>3</v>
      </c>
      <c r="L20" s="3">
        <v>13</v>
      </c>
      <c r="M20" s="3">
        <f>('Raw data'!$L17*20)*6</f>
        <v>1656</v>
      </c>
      <c r="N20" s="11">
        <f>300/'Raw data'!$M17</f>
        <v>0.26595744680851063</v>
      </c>
      <c r="O20" s="3">
        <v>13.8</v>
      </c>
      <c r="P20" s="3">
        <v>12.2</v>
      </c>
      <c r="Q20" s="3">
        <v>3250</v>
      </c>
      <c r="R20" s="11">
        <v>1083.3333333333333</v>
      </c>
      <c r="S20" s="3">
        <v>85945</v>
      </c>
      <c r="T20" s="3" t="s">
        <v>17</v>
      </c>
      <c r="U20" s="3" t="s">
        <v>17</v>
      </c>
      <c r="V20" s="3" t="s">
        <v>17</v>
      </c>
      <c r="W20" s="3" t="s">
        <v>17</v>
      </c>
    </row>
    <row r="21" spans="1:23" x14ac:dyDescent="0.2">
      <c r="A21" s="6" t="s">
        <v>1</v>
      </c>
      <c r="B21" s="3">
        <v>3000</v>
      </c>
      <c r="C21" s="12">
        <v>0</v>
      </c>
      <c r="D21" s="3">
        <v>0</v>
      </c>
      <c r="E21" s="3" t="s">
        <v>40</v>
      </c>
      <c r="F21" s="3">
        <v>0</v>
      </c>
      <c r="G21" s="3">
        <f t="shared" si="1"/>
        <v>0</v>
      </c>
      <c r="H21" s="3">
        <v>0</v>
      </c>
      <c r="I21" s="3" t="s">
        <v>41</v>
      </c>
      <c r="J21" s="3">
        <v>0</v>
      </c>
      <c r="K21" s="3">
        <v>0</v>
      </c>
      <c r="L21" s="3">
        <v>7.6</v>
      </c>
      <c r="M21" s="3">
        <f>('Raw data'!$L18*20)*6</f>
        <v>1620</v>
      </c>
      <c r="N21" s="11">
        <f>300/'Raw data'!$M18</f>
        <v>0.21551724137931033</v>
      </c>
      <c r="O21" s="3">
        <v>8.3000000000000007</v>
      </c>
      <c r="P21" s="3">
        <v>7</v>
      </c>
      <c r="Q21" s="3">
        <v>1900</v>
      </c>
      <c r="R21" s="11">
        <v>633.33333333333337</v>
      </c>
      <c r="S21" s="3">
        <v>88203</v>
      </c>
      <c r="T21" s="3" t="s">
        <v>17</v>
      </c>
      <c r="U21" s="3" t="s">
        <v>17</v>
      </c>
      <c r="V21" s="3" t="s">
        <v>17</v>
      </c>
      <c r="W21" s="3" t="s">
        <v>17</v>
      </c>
    </row>
    <row r="22" spans="1:23" x14ac:dyDescent="0.2">
      <c r="A22" s="6" t="s">
        <v>1</v>
      </c>
      <c r="B22" s="3">
        <v>3000</v>
      </c>
      <c r="C22" s="12">
        <v>0</v>
      </c>
      <c r="D22" s="3">
        <v>0</v>
      </c>
      <c r="E22" s="3" t="s">
        <v>42</v>
      </c>
      <c r="F22" s="3">
        <v>0</v>
      </c>
      <c r="G22" s="3">
        <f t="shared" si="1"/>
        <v>1.92</v>
      </c>
      <c r="H22" s="3">
        <v>0.04</v>
      </c>
      <c r="I22" s="3" t="s">
        <v>24</v>
      </c>
      <c r="J22" s="3" t="s">
        <v>39</v>
      </c>
      <c r="K22" s="3">
        <v>2</v>
      </c>
      <c r="L22" s="3">
        <v>13.4</v>
      </c>
      <c r="M22" s="3">
        <f>('Raw data'!$L19*20)*6</f>
        <v>744</v>
      </c>
      <c r="N22" s="11">
        <f>300/'Raw data'!$M19</f>
        <v>0.28735632183908044</v>
      </c>
      <c r="O22" s="3">
        <v>14.4</v>
      </c>
      <c r="P22" s="3">
        <v>12.4</v>
      </c>
      <c r="Q22" s="3">
        <v>3350</v>
      </c>
      <c r="R22" s="11">
        <v>1116.6666666666667</v>
      </c>
      <c r="S22" s="3">
        <v>59573</v>
      </c>
      <c r="T22" s="3" t="s">
        <v>17</v>
      </c>
      <c r="U22" s="3" t="s">
        <v>17</v>
      </c>
      <c r="V22" s="3" t="s">
        <v>17</v>
      </c>
      <c r="W22" s="3" t="s">
        <v>17</v>
      </c>
    </row>
    <row r="23" spans="1:23" x14ac:dyDescent="0.2">
      <c r="A23" s="6" t="s">
        <v>1</v>
      </c>
      <c r="B23" s="3">
        <v>3000</v>
      </c>
      <c r="C23" s="4">
        <v>1</v>
      </c>
      <c r="D23" s="3" t="s">
        <v>30</v>
      </c>
      <c r="E23" s="3">
        <v>3</v>
      </c>
      <c r="F23" s="3">
        <v>0</v>
      </c>
      <c r="G23" s="3">
        <f t="shared" si="1"/>
        <v>1.8719999999999999</v>
      </c>
      <c r="H23" s="3">
        <v>3.9E-2</v>
      </c>
      <c r="I23" s="3" t="s">
        <v>43</v>
      </c>
      <c r="J23" s="3" t="s">
        <v>44</v>
      </c>
      <c r="K23" s="3">
        <v>3</v>
      </c>
      <c r="L23" s="3">
        <v>2.81</v>
      </c>
      <c r="M23" s="3">
        <f>('Raw data'!$L22*20)*6</f>
        <v>1608</v>
      </c>
      <c r="N23" s="11">
        <f>300/'Raw data'!$M22</f>
        <v>0.40322580645161288</v>
      </c>
      <c r="O23" s="3">
        <v>3.19</v>
      </c>
      <c r="P23" s="3">
        <v>2.4300000000000002</v>
      </c>
      <c r="Q23" s="3">
        <v>702.5</v>
      </c>
      <c r="R23" s="11">
        <v>234.16666666666666</v>
      </c>
      <c r="S23" s="3">
        <v>90136</v>
      </c>
      <c r="T23" s="3" t="s">
        <v>17</v>
      </c>
      <c r="U23" s="3" t="s">
        <v>17</v>
      </c>
      <c r="V23" s="3" t="s">
        <v>17</v>
      </c>
      <c r="W23" s="3" t="s">
        <v>17</v>
      </c>
    </row>
    <row r="24" spans="1:23" s="2" customFormat="1" x14ac:dyDescent="0.2">
      <c r="A24" s="6" t="s">
        <v>1</v>
      </c>
      <c r="B24" s="3">
        <v>3000</v>
      </c>
      <c r="C24" s="4">
        <v>1</v>
      </c>
      <c r="D24" s="3" t="s">
        <v>45</v>
      </c>
      <c r="E24" s="3" t="s">
        <v>46</v>
      </c>
      <c r="F24" s="3" t="s">
        <v>41</v>
      </c>
      <c r="G24" s="3">
        <f t="shared" si="1"/>
        <v>3.84</v>
      </c>
      <c r="H24" s="3">
        <v>0.08</v>
      </c>
      <c r="I24" s="3" t="s">
        <v>47</v>
      </c>
      <c r="J24" s="3" t="s">
        <v>48</v>
      </c>
      <c r="K24" s="3">
        <v>5</v>
      </c>
      <c r="L24" s="3">
        <v>17.3</v>
      </c>
      <c r="M24" s="3">
        <f>('Raw data'!$L23*20)*6</f>
        <v>337.20000000000005</v>
      </c>
      <c r="N24" s="11">
        <f>300/'Raw data'!$M23</f>
        <v>0.18656716417910449</v>
      </c>
      <c r="O24" s="3">
        <v>18.3</v>
      </c>
      <c r="P24" s="3">
        <v>16.3</v>
      </c>
      <c r="Q24" s="3">
        <v>4325</v>
      </c>
      <c r="R24" s="11">
        <v>1441.6666666666667</v>
      </c>
      <c r="S24" s="3">
        <v>76623</v>
      </c>
      <c r="T24" s="3" t="s">
        <v>17</v>
      </c>
      <c r="U24" s="3" t="s">
        <v>17</v>
      </c>
      <c r="V24" s="3" t="s">
        <v>17</v>
      </c>
      <c r="W24" s="3" t="s">
        <v>17</v>
      </c>
    </row>
    <row r="25" spans="1:23" x14ac:dyDescent="0.2">
      <c r="A25" s="4" t="s">
        <v>1</v>
      </c>
      <c r="B25" s="3">
        <v>3000</v>
      </c>
      <c r="C25" s="12">
        <v>0</v>
      </c>
      <c r="D25" s="3">
        <v>0</v>
      </c>
      <c r="E25" s="3" t="s">
        <v>56</v>
      </c>
      <c r="F25" s="3">
        <v>0</v>
      </c>
      <c r="G25" s="3">
        <f>(H25*48)</f>
        <v>0</v>
      </c>
      <c r="H25" s="3">
        <v>0</v>
      </c>
      <c r="I25" s="3">
        <v>3.6999999999999998E-2</v>
      </c>
      <c r="J25" s="3">
        <v>0</v>
      </c>
      <c r="K25" s="3">
        <v>0</v>
      </c>
      <c r="L25" s="3">
        <v>9.8000000000000007</v>
      </c>
      <c r="M25" s="3">
        <f>('Raw data'!$L26*20)*6</f>
        <v>2700</v>
      </c>
      <c r="N25" s="11">
        <f>300/'Raw data'!$M26</f>
        <v>0.21186440677966101</v>
      </c>
      <c r="O25" s="3">
        <v>10.4</v>
      </c>
      <c r="P25" s="3">
        <v>9.1</v>
      </c>
      <c r="Q25" s="3">
        <v>2450</v>
      </c>
      <c r="R25" s="3">
        <v>816.66666666666663</v>
      </c>
      <c r="S25" s="3">
        <v>94271</v>
      </c>
      <c r="T25" s="3" t="s">
        <v>17</v>
      </c>
      <c r="U25" s="3" t="s">
        <v>17</v>
      </c>
      <c r="V25" s="3" t="s">
        <v>17</v>
      </c>
      <c r="W25" s="3" t="s">
        <v>17</v>
      </c>
    </row>
    <row r="26" spans="1:23" x14ac:dyDescent="0.2">
      <c r="A26" s="6" t="s">
        <v>1</v>
      </c>
      <c r="B26" s="3">
        <v>3000</v>
      </c>
      <c r="C26" s="12">
        <v>0</v>
      </c>
      <c r="D26" s="3" t="s">
        <v>49</v>
      </c>
      <c r="E26" s="3" t="s">
        <v>50</v>
      </c>
      <c r="F26" s="3">
        <v>0</v>
      </c>
      <c r="G26" s="3">
        <f>H26*48</f>
        <v>1.44</v>
      </c>
      <c r="H26" s="3">
        <v>0.03</v>
      </c>
      <c r="I26" s="3" t="s">
        <v>51</v>
      </c>
      <c r="J26" s="3" t="s">
        <v>39</v>
      </c>
      <c r="K26" s="3">
        <v>2</v>
      </c>
      <c r="L26" s="3">
        <v>22.5</v>
      </c>
      <c r="M26" s="3">
        <f>('Raw data'!$L31*20)*6</f>
        <v>1416</v>
      </c>
      <c r="N26" s="11">
        <f>300/'Raw data'!$M31</f>
        <v>0.11682242990654206</v>
      </c>
      <c r="O26" s="3">
        <v>23.7</v>
      </c>
      <c r="P26" s="3">
        <v>21.3</v>
      </c>
      <c r="Q26" s="3">
        <v>5625</v>
      </c>
      <c r="R26" s="11">
        <v>1875</v>
      </c>
      <c r="S26" s="3">
        <v>70700</v>
      </c>
      <c r="T26" s="3" t="s">
        <v>17</v>
      </c>
      <c r="U26" s="3" t="s">
        <v>17</v>
      </c>
      <c r="V26" s="3" t="s">
        <v>17</v>
      </c>
      <c r="W26" s="3" t="s">
        <v>17</v>
      </c>
    </row>
    <row r="27" spans="1:23" x14ac:dyDescent="0.2">
      <c r="A27" s="6" t="s">
        <v>1</v>
      </c>
      <c r="B27" s="3">
        <v>3000</v>
      </c>
      <c r="C27" s="12">
        <v>0</v>
      </c>
      <c r="D27" s="3">
        <v>0</v>
      </c>
      <c r="E27" s="3" t="s">
        <v>52</v>
      </c>
      <c r="F27" s="3">
        <v>0</v>
      </c>
      <c r="G27" s="3">
        <f>H27*48</f>
        <v>0.624</v>
      </c>
      <c r="H27" s="3">
        <v>1.2999999999999999E-2</v>
      </c>
      <c r="I27" s="3" t="s">
        <v>53</v>
      </c>
      <c r="J27" s="3" t="s">
        <v>27</v>
      </c>
      <c r="K27" s="3">
        <v>1</v>
      </c>
      <c r="L27" s="3">
        <v>1.39</v>
      </c>
      <c r="M27" s="3">
        <f>('Raw data'!$L32*20)*6</f>
        <v>135.6</v>
      </c>
      <c r="N27" s="11">
        <f>300/'Raw data'!$M32</f>
        <v>0.21008403361344538</v>
      </c>
      <c r="O27" s="3">
        <v>1.65</v>
      </c>
      <c r="P27" s="3">
        <v>1.1299999999999999</v>
      </c>
      <c r="Q27" s="3">
        <v>347.5</v>
      </c>
      <c r="R27" s="11">
        <v>115.83333333333331</v>
      </c>
      <c r="S27" s="3">
        <v>90600</v>
      </c>
      <c r="T27" s="3" t="s">
        <v>17</v>
      </c>
      <c r="U27" s="3" t="s">
        <v>17</v>
      </c>
      <c r="V27" s="3" t="s">
        <v>17</v>
      </c>
      <c r="W27" s="3" t="s">
        <v>17</v>
      </c>
    </row>
    <row r="28" spans="1:23" s="2" customFormat="1" x14ac:dyDescent="0.2">
      <c r="A28" s="4" t="s">
        <v>1</v>
      </c>
      <c r="B28" s="3">
        <v>3000</v>
      </c>
      <c r="C28" s="4">
        <v>1</v>
      </c>
      <c r="D28" s="3" t="s">
        <v>28</v>
      </c>
      <c r="E28" s="3" t="s">
        <v>35</v>
      </c>
      <c r="F28" s="3" t="s">
        <v>55</v>
      </c>
      <c r="G28" s="3">
        <f>(H28*48)</f>
        <v>6.7200000000000006</v>
      </c>
      <c r="H28" s="3">
        <v>0.14000000000000001</v>
      </c>
      <c r="I28" s="3">
        <v>0.25</v>
      </c>
      <c r="J28" s="3">
        <v>7.0000000000000007E-2</v>
      </c>
      <c r="K28" s="3">
        <v>9</v>
      </c>
      <c r="L28" s="3">
        <v>4.16</v>
      </c>
      <c r="M28" s="3">
        <f>('Raw data'!$L16*20)*6</f>
        <v>456</v>
      </c>
      <c r="N28" s="11">
        <f>300/'Raw data'!$M16</f>
        <v>0.10638297872340426</v>
      </c>
      <c r="O28" s="3">
        <v>4.66</v>
      </c>
      <c r="P28" s="3">
        <v>3.66</v>
      </c>
      <c r="Q28" s="3">
        <v>1040</v>
      </c>
      <c r="R28" s="11">
        <v>346.66666666666669</v>
      </c>
      <c r="S28" s="3">
        <v>75670</v>
      </c>
      <c r="T28" s="3" t="s">
        <v>17</v>
      </c>
      <c r="U28" s="3" t="s">
        <v>17</v>
      </c>
      <c r="V28" s="3" t="s">
        <v>17</v>
      </c>
      <c r="W28" s="3" t="s">
        <v>17</v>
      </c>
    </row>
    <row r="29" spans="1:23" s="2" customFormat="1" x14ac:dyDescent="0.2">
      <c r="A29" s="4" t="s">
        <v>65</v>
      </c>
      <c r="B29" s="3">
        <v>3000</v>
      </c>
      <c r="C29" s="4">
        <v>0</v>
      </c>
      <c r="D29" s="3">
        <v>0</v>
      </c>
      <c r="E29" s="3" t="s">
        <v>57</v>
      </c>
      <c r="F29" s="3">
        <v>0</v>
      </c>
      <c r="G29" s="3">
        <f>(H29*48)</f>
        <v>1.7279999999999998</v>
      </c>
      <c r="H29" s="3">
        <v>3.5999999999999997E-2</v>
      </c>
      <c r="I29" s="3">
        <v>9.7000000000000003E-2</v>
      </c>
      <c r="J29" s="3">
        <v>8.9999999999999993E-3</v>
      </c>
      <c r="K29" s="3">
        <v>2</v>
      </c>
      <c r="L29" s="3">
        <v>11.9</v>
      </c>
      <c r="M29" s="3">
        <f>('Raw data'!$L4*20)*6</f>
        <v>444</v>
      </c>
      <c r="N29" s="11">
        <f>300/'Raw data'!$M4</f>
        <v>0.60240963855421692</v>
      </c>
      <c r="O29" s="3">
        <v>12.7</v>
      </c>
      <c r="P29" s="3">
        <v>11.2</v>
      </c>
      <c r="Q29" s="3">
        <v>2975</v>
      </c>
      <c r="R29" s="11">
        <v>991.66666666666663</v>
      </c>
      <c r="S29" s="3">
        <v>96781</v>
      </c>
      <c r="T29" s="3" t="s">
        <v>17</v>
      </c>
      <c r="U29" s="3" t="s">
        <v>17</v>
      </c>
      <c r="V29" s="3" t="s">
        <v>17</v>
      </c>
      <c r="W29" s="3" t="s">
        <v>17</v>
      </c>
    </row>
    <row r="30" spans="1:23" x14ac:dyDescent="0.2">
      <c r="A30" s="4" t="s">
        <v>65</v>
      </c>
      <c r="B30" s="3">
        <v>3000</v>
      </c>
      <c r="C30" s="4">
        <v>0</v>
      </c>
      <c r="D30" s="3">
        <v>0</v>
      </c>
      <c r="E30" s="3"/>
      <c r="F30" s="3"/>
      <c r="G30" s="3">
        <f>(H30*48)</f>
        <v>0</v>
      </c>
      <c r="H30" s="3">
        <v>0</v>
      </c>
      <c r="I30" s="3"/>
      <c r="J30" s="3"/>
      <c r="K30" s="3">
        <v>0</v>
      </c>
      <c r="L30" s="3">
        <v>21.4</v>
      </c>
      <c r="M30" s="3">
        <f>('Raw data'!$L11*20)*6</f>
        <v>200.39999999999998</v>
      </c>
      <c r="N30" s="11">
        <f>300/'Raw data'!$M11</f>
        <v>0.21367521367521367</v>
      </c>
      <c r="O30" s="3">
        <v>22.4</v>
      </c>
      <c r="P30" s="3">
        <v>20.399999999999999</v>
      </c>
      <c r="Q30" s="3">
        <v>5350</v>
      </c>
      <c r="R30" s="11">
        <v>1783.3333333333333</v>
      </c>
      <c r="S30" s="3">
        <v>98889</v>
      </c>
      <c r="T30" s="3" t="s">
        <v>17</v>
      </c>
      <c r="U30" s="3" t="s">
        <v>17</v>
      </c>
      <c r="V30" s="3" t="s">
        <v>17</v>
      </c>
      <c r="W30" s="3" t="s">
        <v>17</v>
      </c>
    </row>
    <row r="31" spans="1:23" x14ac:dyDescent="0.2">
      <c r="A31" s="4" t="s">
        <v>65</v>
      </c>
      <c r="B31" s="3">
        <v>3000</v>
      </c>
      <c r="C31" s="12">
        <v>0</v>
      </c>
      <c r="D31" s="3">
        <v>0</v>
      </c>
      <c r="E31" s="3"/>
      <c r="F31" s="3">
        <v>0</v>
      </c>
      <c r="G31" s="3">
        <f>(H31*48)</f>
        <v>0</v>
      </c>
      <c r="H31" s="3">
        <v>0</v>
      </c>
      <c r="I31" s="3"/>
      <c r="J31" s="3"/>
      <c r="K31" s="3">
        <v>0</v>
      </c>
      <c r="L31" s="3">
        <v>11.8</v>
      </c>
      <c r="M31" s="3">
        <f>('Raw data'!$L30*20)*6</f>
        <v>2568</v>
      </c>
      <c r="N31" s="11">
        <f>300/'Raw data'!$M30</f>
        <v>1.4970059880239523</v>
      </c>
      <c r="O31" s="3">
        <v>12.5</v>
      </c>
      <c r="P31" s="3">
        <v>11</v>
      </c>
      <c r="Q31" s="3">
        <v>2950</v>
      </c>
      <c r="R31" s="11">
        <v>983.33333333333337</v>
      </c>
      <c r="S31" s="3">
        <v>90412</v>
      </c>
      <c r="T31" s="3" t="s">
        <v>17</v>
      </c>
      <c r="U31" s="3" t="s">
        <v>17</v>
      </c>
      <c r="V31" s="3" t="s">
        <v>17</v>
      </c>
      <c r="W31" s="3" t="s">
        <v>17</v>
      </c>
    </row>
    <row r="32" spans="1:23" x14ac:dyDescent="0.2">
      <c r="A32" s="4" t="s">
        <v>64</v>
      </c>
      <c r="B32" s="3">
        <v>3000</v>
      </c>
      <c r="C32" s="12">
        <v>0</v>
      </c>
      <c r="D32" s="3">
        <v>0</v>
      </c>
      <c r="E32" s="3" t="s">
        <v>58</v>
      </c>
      <c r="F32" s="3">
        <v>0</v>
      </c>
      <c r="G32" s="3">
        <f>(H32*48)</f>
        <v>0</v>
      </c>
      <c r="H32" s="3">
        <v>0</v>
      </c>
      <c r="I32" s="3">
        <v>5.3999999999999999E-2</v>
      </c>
      <c r="J32" s="3">
        <v>0</v>
      </c>
      <c r="K32" s="3">
        <v>0</v>
      </c>
      <c r="L32" s="3">
        <v>1.1299999999999999</v>
      </c>
      <c r="M32" s="3">
        <f>('Raw data'!$L29*20)*6</f>
        <v>1428</v>
      </c>
      <c r="N32" s="11">
        <f>300/'Raw data'!$M29</f>
        <v>0.67567567567567566</v>
      </c>
      <c r="O32" s="3">
        <v>1.43</v>
      </c>
      <c r="P32" s="3">
        <v>0.87</v>
      </c>
      <c r="Q32" s="3">
        <v>282.5</v>
      </c>
      <c r="R32" s="11">
        <v>94.166666666666671</v>
      </c>
      <c r="S32" s="3">
        <v>65544</v>
      </c>
      <c r="T32" s="3" t="s">
        <v>17</v>
      </c>
      <c r="U32" s="3" t="s">
        <v>17</v>
      </c>
      <c r="V32" s="3" t="s">
        <v>17</v>
      </c>
      <c r="W32" s="3" t="s">
        <v>17</v>
      </c>
    </row>
    <row r="33" spans="1:23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Raw data</vt:lpstr>
    </vt:vector>
  </TitlesOfParts>
  <Company>AP-HM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</dc:creator>
  <cp:lastModifiedBy>Nicolas Macagno</cp:lastModifiedBy>
  <dcterms:created xsi:type="dcterms:W3CDTF">2016-11-29T09:56:13Z</dcterms:created>
  <dcterms:modified xsi:type="dcterms:W3CDTF">2017-10-10T19:17:55Z</dcterms:modified>
</cp:coreProperties>
</file>